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SLBC December 2023\Agenda No. 4\"/>
    </mc:Choice>
  </mc:AlternateContent>
  <bookViews>
    <workbookView xWindow="0" yWindow="0" windowWidth="19260" windowHeight="3015"/>
  </bookViews>
  <sheets>
    <sheet name="CDRatio" sheetId="1" r:id="rId1"/>
  </sheets>
  <calcPr calcId="152511"/>
</workbook>
</file>

<file path=xl/calcChain.xml><?xml version="1.0" encoding="utf-8"?>
<calcChain xmlns="http://schemas.openxmlformats.org/spreadsheetml/2006/main">
  <c r="L14" i="1" l="1"/>
  <c r="D58" i="1" l="1"/>
  <c r="E58" i="1"/>
  <c r="F58" i="1"/>
  <c r="G58" i="1"/>
  <c r="H58" i="1"/>
  <c r="I58" i="1"/>
  <c r="J58" i="1"/>
  <c r="K58" i="1"/>
  <c r="M58" i="1"/>
  <c r="C58" i="1"/>
  <c r="D56" i="1"/>
  <c r="E56" i="1"/>
  <c r="F56" i="1"/>
  <c r="G56" i="1"/>
  <c r="H56" i="1"/>
  <c r="I56" i="1"/>
  <c r="J56" i="1"/>
  <c r="K56" i="1"/>
  <c r="L56" i="1"/>
  <c r="M56" i="1"/>
  <c r="C56" i="1"/>
  <c r="D52" i="1"/>
  <c r="E52" i="1"/>
  <c r="F52" i="1"/>
  <c r="G52" i="1"/>
  <c r="H52" i="1"/>
  <c r="I52" i="1"/>
  <c r="J52" i="1"/>
  <c r="K52" i="1"/>
  <c r="L52" i="1"/>
  <c r="M52" i="1"/>
  <c r="C52" i="1"/>
  <c r="D45" i="1"/>
  <c r="E45" i="1"/>
  <c r="F45" i="1"/>
  <c r="G45" i="1"/>
  <c r="H45" i="1"/>
  <c r="I45" i="1"/>
  <c r="J45" i="1"/>
  <c r="K45" i="1"/>
  <c r="L45" i="1"/>
  <c r="M45" i="1"/>
  <c r="C45" i="1"/>
  <c r="D42" i="1"/>
  <c r="E42" i="1"/>
  <c r="F42" i="1"/>
  <c r="G42" i="1"/>
  <c r="H42" i="1"/>
  <c r="I42" i="1"/>
  <c r="J42" i="1"/>
  <c r="K42" i="1"/>
  <c r="M42" i="1"/>
  <c r="C42" i="1"/>
  <c r="D41" i="1"/>
  <c r="E41" i="1"/>
  <c r="F41" i="1"/>
  <c r="G41" i="1"/>
  <c r="H41" i="1"/>
  <c r="I41" i="1"/>
  <c r="J41" i="1"/>
  <c r="K41" i="1"/>
  <c r="L41" i="1"/>
  <c r="M41" i="1"/>
  <c r="C41" i="1"/>
  <c r="D37" i="1"/>
  <c r="E37" i="1"/>
  <c r="F37" i="1"/>
  <c r="G37" i="1"/>
  <c r="H37" i="1"/>
  <c r="I37" i="1"/>
  <c r="J37" i="1"/>
  <c r="K37" i="1"/>
  <c r="M37" i="1"/>
  <c r="C37" i="1"/>
  <c r="D36" i="1"/>
  <c r="E36" i="1"/>
  <c r="F36" i="1"/>
  <c r="G36" i="1"/>
  <c r="H36" i="1"/>
  <c r="I36" i="1"/>
  <c r="J36" i="1"/>
  <c r="K36" i="1"/>
  <c r="L36" i="1"/>
  <c r="M36" i="1"/>
  <c r="C36" i="1"/>
  <c r="D20" i="1"/>
  <c r="E20" i="1"/>
  <c r="F20" i="1"/>
  <c r="G20" i="1"/>
  <c r="H20" i="1"/>
  <c r="I20" i="1"/>
  <c r="J20" i="1"/>
  <c r="K20" i="1"/>
  <c r="L20" i="1"/>
  <c r="L37" i="1" s="1"/>
  <c r="L42" i="1" s="1"/>
  <c r="L58" i="1" s="1"/>
  <c r="M20" i="1"/>
  <c r="C20" i="1"/>
  <c r="D19" i="1"/>
  <c r="E19" i="1"/>
  <c r="F19" i="1"/>
  <c r="G19" i="1"/>
  <c r="H19" i="1"/>
  <c r="I19" i="1"/>
  <c r="J19" i="1"/>
  <c r="K19" i="1"/>
  <c r="L19" i="1"/>
  <c r="M19" i="1"/>
  <c r="C19" i="1"/>
  <c r="M14" i="1"/>
  <c r="D14" i="1"/>
  <c r="E14" i="1"/>
  <c r="F14" i="1"/>
  <c r="G14" i="1"/>
  <c r="H14" i="1"/>
  <c r="I14" i="1"/>
  <c r="J14" i="1"/>
  <c r="K14" i="1"/>
  <c r="C14" i="1"/>
  <c r="M57" i="1" l="1"/>
  <c r="M7" i="1" l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5" i="1"/>
  <c r="N15" i="1" s="1"/>
  <c r="M16" i="1"/>
  <c r="N16" i="1" s="1"/>
  <c r="M17" i="1"/>
  <c r="N17" i="1" s="1"/>
  <c r="M18" i="1"/>
  <c r="N18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8" i="1"/>
  <c r="N38" i="1" s="1"/>
  <c r="M39" i="1"/>
  <c r="N39" i="1" s="1"/>
  <c r="M40" i="1"/>
  <c r="N40" i="1" s="1"/>
  <c r="M43" i="1"/>
  <c r="N43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3" i="1"/>
  <c r="N53" i="1" s="1"/>
  <c r="M54" i="1"/>
  <c r="N54" i="1" s="1"/>
  <c r="M55" i="1"/>
  <c r="N55" i="1" s="1"/>
  <c r="M6" i="1"/>
  <c r="N41" i="1" l="1"/>
  <c r="N56" i="1"/>
  <c r="N52" i="1"/>
  <c r="N36" i="1"/>
  <c r="N45" i="1"/>
  <c r="N6" i="1"/>
  <c r="N19" i="1"/>
  <c r="N14" i="1" l="1"/>
  <c r="N20" i="1" l="1"/>
  <c r="N37" i="1" l="1"/>
  <c r="N42" i="1" l="1"/>
  <c r="N58" i="1" l="1"/>
</calcChain>
</file>

<file path=xl/sharedStrings.xml><?xml version="1.0" encoding="utf-8"?>
<sst xmlns="http://schemas.openxmlformats.org/spreadsheetml/2006/main" count="71" uniqueCount="68">
  <si>
    <t>No. in Actual and Amount in Crore</t>
  </si>
  <si>
    <t>Name of Bank</t>
  </si>
  <si>
    <t>Branch</t>
  </si>
  <si>
    <t>Rural</t>
  </si>
  <si>
    <t>Semi-Urban</t>
  </si>
  <si>
    <t xml:space="preserve">Urban </t>
  </si>
  <si>
    <t>CD Ratio</t>
  </si>
  <si>
    <t>BANK OF BARODA</t>
  </si>
  <si>
    <t>BANK OF INDIA</t>
  </si>
  <si>
    <t>CANARA BANK</t>
  </si>
  <si>
    <t>CENTRAL BANK OF INDIA</t>
  </si>
  <si>
    <t>INDIAN BANK</t>
  </si>
  <si>
    <t>PUNJAB NATIONAL BANK</t>
  </si>
  <si>
    <t>UNION BANK OF INDIA</t>
  </si>
  <si>
    <t>STATE BANK OF INDIA</t>
  </si>
  <si>
    <t>TOTAL LEAD BANKS</t>
  </si>
  <si>
    <t>BANK OF MAHARASHTRA</t>
  </si>
  <si>
    <t>INDIAN OVERSEAS BANK</t>
  </si>
  <si>
    <t>PUNJAB AND SIND BANK</t>
  </si>
  <si>
    <t>UCO BANK</t>
  </si>
  <si>
    <t>TOTAL NON LEAD BANKS</t>
  </si>
  <si>
    <t>TOTAL PUBLIC SECTOR BANKS</t>
  </si>
  <si>
    <t>AXIS BANK</t>
  </si>
  <si>
    <t>BANDHAN BANK</t>
  </si>
  <si>
    <t>FEDERAL BANK</t>
  </si>
  <si>
    <t>HDFC BANK</t>
  </si>
  <si>
    <t>ICICI BANK</t>
  </si>
  <si>
    <t>IDBI BANK</t>
  </si>
  <si>
    <t>INDUSIND BANK</t>
  </si>
  <si>
    <t>J &amp; K BANK</t>
  </si>
  <si>
    <t>KARNATAKA BANK</t>
  </si>
  <si>
    <t>KOTAK MAHINDRA BANK</t>
  </si>
  <si>
    <t>SOUTH INDIAN BANK</t>
  </si>
  <si>
    <t>YES BANK</t>
  </si>
  <si>
    <t>THE NAINITAL BANK LTD</t>
  </si>
  <si>
    <t>CSB BANK LIMITED</t>
  </si>
  <si>
    <t>RBL BANK</t>
  </si>
  <si>
    <t>TOTAL PRIVATE SECTOR BANKS</t>
  </si>
  <si>
    <t>TOTAL COMM.  BANKS</t>
  </si>
  <si>
    <t xml:space="preserve">ARYAVART GRAMIN  BANK   </t>
  </si>
  <si>
    <t>PRATHAMA U.P GRAMIN BANK</t>
  </si>
  <si>
    <t>TOTAL REGIONAL RURAL BANKS</t>
  </si>
  <si>
    <t>TOTAL COMM.  BANKS + TOTAL RRB</t>
  </si>
  <si>
    <t>U P COOP BANK LTD</t>
  </si>
  <si>
    <t>U P S G V BANK LTD</t>
  </si>
  <si>
    <t>TOTAL CO-OPERATIVE SECTOR BANKS</t>
  </si>
  <si>
    <t>AU SMALL FIN.BANK</t>
  </si>
  <si>
    <t>EQUITAS SMALL FIN. BANK</t>
  </si>
  <si>
    <t>JANA SMALL FIN. BANK</t>
  </si>
  <si>
    <t>UJJIVAN SMALL FIN. BANK</t>
  </si>
  <si>
    <t>UTKARSH SMALL FIN. BANK</t>
  </si>
  <si>
    <t>SHIVALIK SMALL FINANCE BANK</t>
  </si>
  <si>
    <t>TOTAL SMALL FINANCE BANK</t>
  </si>
  <si>
    <t>INDIA POST PAYMENTS BANK</t>
  </si>
  <si>
    <t>FINO PAYMENTS BANK</t>
  </si>
  <si>
    <t>PAYTM  PAYMENTS BANK</t>
  </si>
  <si>
    <t>TOTAL PAYMENT BANK</t>
  </si>
  <si>
    <t>GRAND TOTAL</t>
  </si>
  <si>
    <t>Total Deposit</t>
  </si>
  <si>
    <t>Out Side Advances</t>
  </si>
  <si>
    <t>Total Advancs</t>
  </si>
  <si>
    <t xml:space="preserve">Total </t>
  </si>
  <si>
    <t>RIDF by NABARD</t>
  </si>
  <si>
    <t>Agenda No. 4</t>
  </si>
  <si>
    <t>Annexure-1</t>
  </si>
  <si>
    <t>BANK WISE C:D RATIO OF UTTAR PRADESH AS ON DECEMBER 2023</t>
  </si>
  <si>
    <t xml:space="preserve">BARODA UP BANK </t>
  </si>
  <si>
    <t xml:space="preserve">Sr.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</si>
</sst>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4" fontId="4" fillId="2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0" fontId="4" fillId="2" borderId="19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1" xfId="0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0" fontId="3" fillId="2" borderId="22" xfId="1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0" fontId="3" fillId="2" borderId="13" xfId="1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0" fontId="3" fillId="2" borderId="16" xfId="1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0" fontId="3" fillId="2" borderId="11" xfId="1" applyNumberFormat="1" applyFont="1" applyFill="1" applyBorder="1" applyAlignment="1">
      <alignment horizontal="right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0" fontId="3" fillId="2" borderId="0" xfId="1" applyNumberFormat="1" applyFont="1" applyFill="1" applyAlignment="1">
      <alignment horizontal="right"/>
    </xf>
    <xf numFmtId="10" fontId="3" fillId="2" borderId="0" xfId="1" applyNumberFormat="1" applyFont="1" applyFill="1"/>
    <xf numFmtId="164" fontId="4" fillId="2" borderId="1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85" zoomScaleNormal="85" workbookViewId="0">
      <selection activeCell="G10" sqref="G10"/>
    </sheetView>
  </sheetViews>
  <sheetFormatPr defaultColWidth="9.6640625" defaultRowHeight="15.75" x14ac:dyDescent="0.25"/>
  <cols>
    <col min="1" max="1" width="8.33203125" style="2" customWidth="1"/>
    <col min="2" max="2" width="32.109375" style="2" customWidth="1"/>
    <col min="3" max="3" width="8" style="2" hidden="1" customWidth="1"/>
    <col min="4" max="4" width="8.88671875" style="33" hidden="1" customWidth="1"/>
    <col min="5" max="5" width="9.6640625" style="33" hidden="1" customWidth="1"/>
    <col min="6" max="6" width="9.77734375" style="33" hidden="1" customWidth="1"/>
    <col min="7" max="7" width="16.109375" style="33" customWidth="1"/>
    <col min="8" max="8" width="8.5546875" style="33" hidden="1" customWidth="1"/>
    <col min="9" max="9" width="9.6640625" style="33" hidden="1" customWidth="1"/>
    <col min="10" max="11" width="8.5546875" style="33" hidden="1" customWidth="1"/>
    <col min="12" max="12" width="8.109375" style="33" hidden="1" customWidth="1"/>
    <col min="13" max="13" width="15" style="33" customWidth="1"/>
    <col min="14" max="14" width="13.21875" style="36" customWidth="1"/>
    <col min="15" max="248" width="9.6640625" style="2" customWidth="1"/>
    <col min="249" max="16384" width="9.6640625" style="2"/>
  </cols>
  <sheetData>
    <row r="1" spans="1:14" ht="16.5" thickBot="1" x14ac:dyDescent="0.3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6.5" thickBot="1" x14ac:dyDescent="0.3">
      <c r="A2" s="44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24.75" customHeight="1" thickBot="1" x14ac:dyDescent="0.3">
      <c r="A3" s="38" t="s">
        <v>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5.75" customHeight="1" thickBot="1" x14ac:dyDescent="0.3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" customHeight="1" thickBot="1" x14ac:dyDescent="0.3">
      <c r="A5" s="3" t="s">
        <v>67</v>
      </c>
      <c r="B5" s="4" t="s">
        <v>1</v>
      </c>
      <c r="C5" s="4" t="s">
        <v>2</v>
      </c>
      <c r="D5" s="5" t="s">
        <v>3</v>
      </c>
      <c r="E5" s="5" t="s">
        <v>4</v>
      </c>
      <c r="F5" s="1" t="s">
        <v>5</v>
      </c>
      <c r="G5" s="1" t="s">
        <v>58</v>
      </c>
      <c r="H5" s="5" t="s">
        <v>3</v>
      </c>
      <c r="I5" s="5" t="s">
        <v>4</v>
      </c>
      <c r="J5" s="1" t="s">
        <v>5</v>
      </c>
      <c r="K5" s="1" t="s">
        <v>61</v>
      </c>
      <c r="L5" s="1" t="s">
        <v>59</v>
      </c>
      <c r="M5" s="1" t="s">
        <v>60</v>
      </c>
      <c r="N5" s="6" t="s">
        <v>6</v>
      </c>
    </row>
    <row r="6" spans="1:14" x14ac:dyDescent="0.25">
      <c r="A6" s="7">
        <v>1</v>
      </c>
      <c r="B6" s="8" t="s">
        <v>7</v>
      </c>
      <c r="C6" s="9">
        <v>1320</v>
      </c>
      <c r="D6" s="10">
        <v>28451.16</v>
      </c>
      <c r="E6" s="10">
        <v>22760.16</v>
      </c>
      <c r="F6" s="10">
        <v>77173.820000000007</v>
      </c>
      <c r="G6" s="10">
        <v>128385.14</v>
      </c>
      <c r="H6" s="10">
        <v>14955.93</v>
      </c>
      <c r="I6" s="10">
        <v>11001.7</v>
      </c>
      <c r="J6" s="10">
        <v>36397.230000000003</v>
      </c>
      <c r="K6" s="10">
        <v>62354.86</v>
      </c>
      <c r="L6" s="10">
        <v>11196</v>
      </c>
      <c r="M6" s="10">
        <f>K6+L6</f>
        <v>73550.86</v>
      </c>
      <c r="N6" s="11">
        <f>M6/G6</f>
        <v>0.57289231448437106</v>
      </c>
    </row>
    <row r="7" spans="1:14" x14ac:dyDescent="0.25">
      <c r="A7" s="12">
        <v>2</v>
      </c>
      <c r="B7" s="13" t="s">
        <v>8</v>
      </c>
      <c r="C7" s="14">
        <v>525</v>
      </c>
      <c r="D7" s="15">
        <v>9487.82</v>
      </c>
      <c r="E7" s="15">
        <v>10246.549999999999</v>
      </c>
      <c r="F7" s="15">
        <v>26142.82</v>
      </c>
      <c r="G7" s="15">
        <v>45877.19</v>
      </c>
      <c r="H7" s="15">
        <v>4961.34</v>
      </c>
      <c r="I7" s="15">
        <v>4843.9399999999996</v>
      </c>
      <c r="J7" s="15">
        <v>16312.11</v>
      </c>
      <c r="K7" s="15">
        <v>26117.39</v>
      </c>
      <c r="L7" s="15">
        <v>2813</v>
      </c>
      <c r="M7" s="15">
        <f t="shared" ref="M7:M57" si="0">K7+L7</f>
        <v>28930.39</v>
      </c>
      <c r="N7" s="16">
        <f t="shared" ref="N7:N58" si="1">M7/G7</f>
        <v>0.6306051002687828</v>
      </c>
    </row>
    <row r="8" spans="1:14" x14ac:dyDescent="0.25">
      <c r="A8" s="12">
        <v>3</v>
      </c>
      <c r="B8" s="13" t="s">
        <v>9</v>
      </c>
      <c r="C8" s="14">
        <v>1098</v>
      </c>
      <c r="D8" s="15">
        <v>11366.96</v>
      </c>
      <c r="E8" s="15">
        <v>13367.21</v>
      </c>
      <c r="F8" s="15">
        <v>59806.21</v>
      </c>
      <c r="G8" s="15">
        <v>84540.38</v>
      </c>
      <c r="H8" s="15">
        <v>9467.5</v>
      </c>
      <c r="I8" s="15">
        <v>8917.14</v>
      </c>
      <c r="J8" s="15">
        <v>24684.17</v>
      </c>
      <c r="K8" s="15">
        <v>43068.81</v>
      </c>
      <c r="L8" s="15">
        <v>3118.44</v>
      </c>
      <c r="M8" s="15">
        <f t="shared" si="0"/>
        <v>46187.25</v>
      </c>
      <c r="N8" s="16">
        <f t="shared" si="1"/>
        <v>0.54633359821661553</v>
      </c>
    </row>
    <row r="9" spans="1:14" x14ac:dyDescent="0.25">
      <c r="A9" s="12">
        <v>4</v>
      </c>
      <c r="B9" s="13" t="s">
        <v>10</v>
      </c>
      <c r="C9" s="14">
        <v>572</v>
      </c>
      <c r="D9" s="15">
        <v>9855.81</v>
      </c>
      <c r="E9" s="15">
        <v>9558.16</v>
      </c>
      <c r="F9" s="15">
        <v>26840.15</v>
      </c>
      <c r="G9" s="15">
        <v>46254.12</v>
      </c>
      <c r="H9" s="15">
        <v>3573.99</v>
      </c>
      <c r="I9" s="15">
        <v>3277.85</v>
      </c>
      <c r="J9" s="15">
        <v>8538.0400000000009</v>
      </c>
      <c r="K9" s="15">
        <v>15389.88</v>
      </c>
      <c r="L9" s="15">
        <v>1848.59</v>
      </c>
      <c r="M9" s="15">
        <f t="shared" si="0"/>
        <v>17238.469999999998</v>
      </c>
      <c r="N9" s="16">
        <f t="shared" si="1"/>
        <v>0.37269047600516442</v>
      </c>
    </row>
    <row r="10" spans="1:14" x14ac:dyDescent="0.25">
      <c r="A10" s="12">
        <v>5</v>
      </c>
      <c r="B10" s="13" t="s">
        <v>11</v>
      </c>
      <c r="C10" s="14">
        <v>1055</v>
      </c>
      <c r="D10" s="15">
        <v>21417.18</v>
      </c>
      <c r="E10" s="15">
        <v>16953.79</v>
      </c>
      <c r="F10" s="15">
        <v>59484.05</v>
      </c>
      <c r="G10" s="15">
        <v>97855.02</v>
      </c>
      <c r="H10" s="15">
        <v>11634.2</v>
      </c>
      <c r="I10" s="15">
        <v>7223.65</v>
      </c>
      <c r="J10" s="15">
        <v>22622.400000000001</v>
      </c>
      <c r="K10" s="15">
        <v>41480.25</v>
      </c>
      <c r="L10" s="15">
        <v>9332</v>
      </c>
      <c r="M10" s="15">
        <f t="shared" si="0"/>
        <v>50812.25</v>
      </c>
      <c r="N10" s="16">
        <f t="shared" si="1"/>
        <v>0.51926053461539323</v>
      </c>
    </row>
    <row r="11" spans="1:14" x14ac:dyDescent="0.25">
      <c r="A11" s="12">
        <v>6</v>
      </c>
      <c r="B11" s="13" t="s">
        <v>12</v>
      </c>
      <c r="C11" s="14">
        <v>1656</v>
      </c>
      <c r="D11" s="15">
        <v>35075.5</v>
      </c>
      <c r="E11" s="15">
        <v>36318.68</v>
      </c>
      <c r="F11" s="15">
        <v>137757.15</v>
      </c>
      <c r="G11" s="15">
        <v>209151.33</v>
      </c>
      <c r="H11" s="15">
        <v>16631.7</v>
      </c>
      <c r="I11" s="15">
        <v>16350.78</v>
      </c>
      <c r="J11" s="15">
        <v>55167.57</v>
      </c>
      <c r="K11" s="15">
        <v>88150.05</v>
      </c>
      <c r="L11" s="15">
        <v>10046.81</v>
      </c>
      <c r="M11" s="15">
        <f t="shared" si="0"/>
        <v>98196.86</v>
      </c>
      <c r="N11" s="16">
        <f t="shared" si="1"/>
        <v>0.46950148488178395</v>
      </c>
    </row>
    <row r="12" spans="1:14" x14ac:dyDescent="0.25">
      <c r="A12" s="12">
        <v>7</v>
      </c>
      <c r="B12" s="13" t="s">
        <v>13</v>
      </c>
      <c r="C12" s="14">
        <v>1166</v>
      </c>
      <c r="D12" s="15">
        <v>33673.86</v>
      </c>
      <c r="E12" s="15">
        <v>17359.59</v>
      </c>
      <c r="F12" s="15">
        <v>74264.72</v>
      </c>
      <c r="G12" s="15">
        <v>125298.17</v>
      </c>
      <c r="H12" s="15">
        <v>11348.54</v>
      </c>
      <c r="I12" s="15">
        <v>7380.07</v>
      </c>
      <c r="J12" s="15">
        <v>27627.040000000001</v>
      </c>
      <c r="K12" s="15">
        <v>46355.65</v>
      </c>
      <c r="L12" s="15">
        <v>6693.96</v>
      </c>
      <c r="M12" s="15">
        <f t="shared" si="0"/>
        <v>53049.61</v>
      </c>
      <c r="N12" s="16">
        <f t="shared" si="1"/>
        <v>0.42338694970565016</v>
      </c>
    </row>
    <row r="13" spans="1:14" ht="16.5" thickBot="1" x14ac:dyDescent="0.3">
      <c r="A13" s="17">
        <v>8</v>
      </c>
      <c r="B13" s="18" t="s">
        <v>14</v>
      </c>
      <c r="C13" s="19">
        <v>2335</v>
      </c>
      <c r="D13" s="20">
        <v>62959.9</v>
      </c>
      <c r="E13" s="20">
        <v>70335.460000000006</v>
      </c>
      <c r="F13" s="20">
        <v>222553.86</v>
      </c>
      <c r="G13" s="20">
        <v>355849.22</v>
      </c>
      <c r="H13" s="20">
        <v>20496.830000000002</v>
      </c>
      <c r="I13" s="20">
        <v>27521.79</v>
      </c>
      <c r="J13" s="20">
        <v>87283.4</v>
      </c>
      <c r="K13" s="20">
        <v>135302.01999999999</v>
      </c>
      <c r="L13" s="20">
        <v>17633.09</v>
      </c>
      <c r="M13" s="20">
        <f t="shared" si="0"/>
        <v>152935.10999999999</v>
      </c>
      <c r="N13" s="21">
        <f t="shared" si="1"/>
        <v>0.42977503224539876</v>
      </c>
    </row>
    <row r="14" spans="1:14" s="26" customFormat="1" ht="16.5" thickBot="1" x14ac:dyDescent="0.3">
      <c r="A14" s="22"/>
      <c r="B14" s="23" t="s">
        <v>15</v>
      </c>
      <c r="C14" s="24">
        <f>SUM(C6:C13)</f>
        <v>9727</v>
      </c>
      <c r="D14" s="24">
        <f t="shared" ref="D14:M14" si="2">SUM(D6:D13)</f>
        <v>212288.18999999997</v>
      </c>
      <c r="E14" s="24">
        <f t="shared" si="2"/>
        <v>196899.59999999998</v>
      </c>
      <c r="F14" s="24">
        <f t="shared" si="2"/>
        <v>684022.77999999991</v>
      </c>
      <c r="G14" s="24">
        <f t="shared" si="2"/>
        <v>1093210.57</v>
      </c>
      <c r="H14" s="24">
        <f t="shared" si="2"/>
        <v>93070.030000000013</v>
      </c>
      <c r="I14" s="24">
        <f t="shared" si="2"/>
        <v>86516.92</v>
      </c>
      <c r="J14" s="24">
        <f t="shared" si="2"/>
        <v>278631.96000000002</v>
      </c>
      <c r="K14" s="24">
        <f t="shared" si="2"/>
        <v>458218.91000000003</v>
      </c>
      <c r="L14" s="37">
        <f>SUM(L6:L13)</f>
        <v>62681.89</v>
      </c>
      <c r="M14" s="24">
        <f t="shared" si="2"/>
        <v>520900.8</v>
      </c>
      <c r="N14" s="25">
        <f t="shared" si="1"/>
        <v>0.47648716020007009</v>
      </c>
    </row>
    <row r="15" spans="1:14" x14ac:dyDescent="0.25">
      <c r="A15" s="7">
        <v>9</v>
      </c>
      <c r="B15" s="8" t="s">
        <v>16</v>
      </c>
      <c r="C15" s="9">
        <v>129</v>
      </c>
      <c r="D15" s="10">
        <v>214.62</v>
      </c>
      <c r="E15" s="10">
        <v>630.86</v>
      </c>
      <c r="F15" s="10">
        <v>4893.99</v>
      </c>
      <c r="G15" s="10">
        <v>5739.47</v>
      </c>
      <c r="H15" s="10">
        <v>87.77</v>
      </c>
      <c r="I15" s="10">
        <v>578.20000000000005</v>
      </c>
      <c r="J15" s="10">
        <v>5443.94</v>
      </c>
      <c r="K15" s="10">
        <v>6109.91</v>
      </c>
      <c r="L15" s="10">
        <v>0</v>
      </c>
      <c r="M15" s="10">
        <f t="shared" si="0"/>
        <v>6109.91</v>
      </c>
      <c r="N15" s="11">
        <f t="shared" si="1"/>
        <v>1.0645425448691255</v>
      </c>
    </row>
    <row r="16" spans="1:14" x14ac:dyDescent="0.25">
      <c r="A16" s="12">
        <v>10</v>
      </c>
      <c r="B16" s="13" t="s">
        <v>17</v>
      </c>
      <c r="C16" s="14">
        <v>217</v>
      </c>
      <c r="D16" s="15">
        <v>1802.53</v>
      </c>
      <c r="E16" s="15">
        <v>1622.28</v>
      </c>
      <c r="F16" s="15">
        <v>15899.52</v>
      </c>
      <c r="G16" s="15">
        <v>19324.330000000002</v>
      </c>
      <c r="H16" s="15">
        <v>975.72</v>
      </c>
      <c r="I16" s="15">
        <v>742.42</v>
      </c>
      <c r="J16" s="15">
        <v>6699.89</v>
      </c>
      <c r="K16" s="15">
        <v>8418.0300000000007</v>
      </c>
      <c r="L16" s="15">
        <v>0</v>
      </c>
      <c r="M16" s="15">
        <f t="shared" si="0"/>
        <v>8418.0300000000007</v>
      </c>
      <c r="N16" s="16">
        <f t="shared" si="1"/>
        <v>0.4356182077205264</v>
      </c>
    </row>
    <row r="17" spans="1:14" x14ac:dyDescent="0.25">
      <c r="A17" s="12">
        <v>11</v>
      </c>
      <c r="B17" s="13" t="s">
        <v>18</v>
      </c>
      <c r="C17" s="14">
        <v>228</v>
      </c>
      <c r="D17" s="15">
        <v>2248.66</v>
      </c>
      <c r="E17" s="15">
        <v>1293</v>
      </c>
      <c r="F17" s="15">
        <v>9178.32</v>
      </c>
      <c r="G17" s="15">
        <v>12719.98</v>
      </c>
      <c r="H17" s="15">
        <v>1703.14</v>
      </c>
      <c r="I17" s="15">
        <v>923.5</v>
      </c>
      <c r="J17" s="15">
        <v>4279.6899999999996</v>
      </c>
      <c r="K17" s="15">
        <v>6906.33</v>
      </c>
      <c r="L17" s="15">
        <v>190</v>
      </c>
      <c r="M17" s="15">
        <f t="shared" si="0"/>
        <v>7096.33</v>
      </c>
      <c r="N17" s="16">
        <f t="shared" si="1"/>
        <v>0.55788845579945878</v>
      </c>
    </row>
    <row r="18" spans="1:14" ht="16.5" thickBot="1" x14ac:dyDescent="0.3">
      <c r="A18" s="17">
        <v>12</v>
      </c>
      <c r="B18" s="18" t="s">
        <v>19</v>
      </c>
      <c r="C18" s="19">
        <v>300</v>
      </c>
      <c r="D18" s="20">
        <v>3309.81</v>
      </c>
      <c r="E18" s="20">
        <v>2379.4499999999998</v>
      </c>
      <c r="F18" s="20">
        <v>10652.25</v>
      </c>
      <c r="G18" s="20">
        <v>16341.51</v>
      </c>
      <c r="H18" s="20">
        <v>1463.86</v>
      </c>
      <c r="I18" s="20">
        <v>1313.21</v>
      </c>
      <c r="J18" s="20">
        <v>4740.67</v>
      </c>
      <c r="K18" s="20">
        <v>7517.74</v>
      </c>
      <c r="L18" s="20">
        <v>0</v>
      </c>
      <c r="M18" s="20">
        <f t="shared" si="0"/>
        <v>7517.74</v>
      </c>
      <c r="N18" s="21">
        <f t="shared" si="1"/>
        <v>0.46003949451427684</v>
      </c>
    </row>
    <row r="19" spans="1:14" s="26" customFormat="1" ht="16.5" thickBot="1" x14ac:dyDescent="0.3">
      <c r="A19" s="22"/>
      <c r="B19" s="23" t="s">
        <v>20</v>
      </c>
      <c r="C19" s="24">
        <f>SUM(C15:C18)</f>
        <v>874</v>
      </c>
      <c r="D19" s="24">
        <f t="shared" ref="D19:M19" si="3">SUM(D15:D18)</f>
        <v>7575.619999999999</v>
      </c>
      <c r="E19" s="24">
        <f t="shared" si="3"/>
        <v>5925.59</v>
      </c>
      <c r="F19" s="24">
        <f t="shared" si="3"/>
        <v>40624.080000000002</v>
      </c>
      <c r="G19" s="24">
        <f t="shared" si="3"/>
        <v>54125.29</v>
      </c>
      <c r="H19" s="24">
        <f t="shared" si="3"/>
        <v>4230.49</v>
      </c>
      <c r="I19" s="24">
        <f t="shared" si="3"/>
        <v>3557.33</v>
      </c>
      <c r="J19" s="24">
        <f t="shared" si="3"/>
        <v>21164.190000000002</v>
      </c>
      <c r="K19" s="24">
        <f t="shared" si="3"/>
        <v>28952.010000000002</v>
      </c>
      <c r="L19" s="24">
        <f t="shared" si="3"/>
        <v>190</v>
      </c>
      <c r="M19" s="24">
        <f t="shared" si="3"/>
        <v>29142.010000000002</v>
      </c>
      <c r="N19" s="25">
        <f t="shared" si="1"/>
        <v>0.53841762325892395</v>
      </c>
    </row>
    <row r="20" spans="1:14" s="26" customFormat="1" ht="16.5" thickBot="1" x14ac:dyDescent="0.3">
      <c r="A20" s="22"/>
      <c r="B20" s="23" t="s">
        <v>21</v>
      </c>
      <c r="C20" s="24">
        <f>C14+C19</f>
        <v>10601</v>
      </c>
      <c r="D20" s="24">
        <f t="shared" ref="D20:M20" si="4">D14+D19</f>
        <v>219863.80999999997</v>
      </c>
      <c r="E20" s="24">
        <f t="shared" si="4"/>
        <v>202825.18999999997</v>
      </c>
      <c r="F20" s="24">
        <f t="shared" si="4"/>
        <v>724646.85999999987</v>
      </c>
      <c r="G20" s="24">
        <f t="shared" si="4"/>
        <v>1147335.8600000001</v>
      </c>
      <c r="H20" s="24">
        <f t="shared" si="4"/>
        <v>97300.520000000019</v>
      </c>
      <c r="I20" s="24">
        <f t="shared" si="4"/>
        <v>90074.25</v>
      </c>
      <c r="J20" s="24">
        <f t="shared" si="4"/>
        <v>299796.15000000002</v>
      </c>
      <c r="K20" s="24">
        <f t="shared" si="4"/>
        <v>487170.92000000004</v>
      </c>
      <c r="L20" s="24">
        <f t="shared" si="4"/>
        <v>62871.89</v>
      </c>
      <c r="M20" s="24">
        <f t="shared" si="4"/>
        <v>550042.80999999994</v>
      </c>
      <c r="N20" s="25">
        <f t="shared" si="1"/>
        <v>0.47940871472456192</v>
      </c>
    </row>
    <row r="21" spans="1:14" x14ac:dyDescent="0.25">
      <c r="A21" s="7">
        <v>13</v>
      </c>
      <c r="B21" s="8" t="s">
        <v>22</v>
      </c>
      <c r="C21" s="9">
        <v>459</v>
      </c>
      <c r="D21" s="10">
        <v>987.6</v>
      </c>
      <c r="E21" s="10">
        <v>4490.16</v>
      </c>
      <c r="F21" s="10">
        <v>51263.08</v>
      </c>
      <c r="G21" s="10">
        <v>56740.84</v>
      </c>
      <c r="H21" s="10">
        <v>1134.51</v>
      </c>
      <c r="I21" s="10">
        <v>5171.1400000000003</v>
      </c>
      <c r="J21" s="10">
        <v>32215.68</v>
      </c>
      <c r="K21" s="10">
        <v>38521.33</v>
      </c>
      <c r="L21" s="10">
        <v>0</v>
      </c>
      <c r="M21" s="10">
        <f t="shared" si="0"/>
        <v>38521.33</v>
      </c>
      <c r="N21" s="11">
        <f t="shared" si="1"/>
        <v>0.6788995369120373</v>
      </c>
    </row>
    <row r="22" spans="1:14" x14ac:dyDescent="0.25">
      <c r="A22" s="12">
        <v>14</v>
      </c>
      <c r="B22" s="13" t="s">
        <v>23</v>
      </c>
      <c r="C22" s="14">
        <v>545</v>
      </c>
      <c r="D22" s="15">
        <v>181.77</v>
      </c>
      <c r="E22" s="15">
        <v>815.04</v>
      </c>
      <c r="F22" s="15">
        <v>5124.45</v>
      </c>
      <c r="G22" s="15">
        <v>6121.26</v>
      </c>
      <c r="H22" s="27">
        <v>1219.3900000000001</v>
      </c>
      <c r="I22" s="27">
        <v>2719.88</v>
      </c>
      <c r="J22" s="27">
        <v>4033.36</v>
      </c>
      <c r="K22" s="27">
        <v>7972.63</v>
      </c>
      <c r="L22" s="15">
        <v>0</v>
      </c>
      <c r="M22" s="15">
        <f t="shared" si="0"/>
        <v>7972.63</v>
      </c>
      <c r="N22" s="16">
        <f t="shared" si="1"/>
        <v>1.3024491689619457</v>
      </c>
    </row>
    <row r="23" spans="1:14" x14ac:dyDescent="0.25">
      <c r="A23" s="12">
        <v>15</v>
      </c>
      <c r="B23" s="13" t="s">
        <v>24</v>
      </c>
      <c r="C23" s="14">
        <v>29</v>
      </c>
      <c r="D23" s="15">
        <v>134.63999999999999</v>
      </c>
      <c r="E23" s="15">
        <v>119.9</v>
      </c>
      <c r="F23" s="15">
        <v>2974.48</v>
      </c>
      <c r="G23" s="15">
        <v>3229.02</v>
      </c>
      <c r="H23" s="15">
        <v>122.23</v>
      </c>
      <c r="I23" s="15">
        <v>59.65</v>
      </c>
      <c r="J23" s="15">
        <v>3111.04</v>
      </c>
      <c r="K23" s="15">
        <v>3292.92</v>
      </c>
      <c r="L23" s="15">
        <v>0</v>
      </c>
      <c r="M23" s="15">
        <f t="shared" si="0"/>
        <v>3292.92</v>
      </c>
      <c r="N23" s="16">
        <f t="shared" si="1"/>
        <v>1.019789285913373</v>
      </c>
    </row>
    <row r="24" spans="1:14" x14ac:dyDescent="0.25">
      <c r="A24" s="12">
        <v>16</v>
      </c>
      <c r="B24" s="13" t="s">
        <v>25</v>
      </c>
      <c r="C24" s="14">
        <v>791</v>
      </c>
      <c r="D24" s="15">
        <v>5739.9</v>
      </c>
      <c r="E24" s="15">
        <v>15904.1</v>
      </c>
      <c r="F24" s="15">
        <v>119133.86</v>
      </c>
      <c r="G24" s="15">
        <v>140777.85999999999</v>
      </c>
      <c r="H24" s="15">
        <v>10436.36</v>
      </c>
      <c r="I24" s="15">
        <v>15692.41</v>
      </c>
      <c r="J24" s="15">
        <v>129204.07</v>
      </c>
      <c r="K24" s="15">
        <v>155332.84</v>
      </c>
      <c r="L24" s="15">
        <v>0</v>
      </c>
      <c r="M24" s="15">
        <f t="shared" si="0"/>
        <v>155332.84</v>
      </c>
      <c r="N24" s="16">
        <f t="shared" si="1"/>
        <v>1.1033896949420883</v>
      </c>
    </row>
    <row r="25" spans="1:14" x14ac:dyDescent="0.25">
      <c r="A25" s="12">
        <v>17</v>
      </c>
      <c r="B25" s="13" t="s">
        <v>26</v>
      </c>
      <c r="C25" s="14">
        <v>383</v>
      </c>
      <c r="D25" s="15">
        <v>1102.54</v>
      </c>
      <c r="E25" s="15">
        <v>4715.4799999999996</v>
      </c>
      <c r="F25" s="15">
        <v>82985.36</v>
      </c>
      <c r="G25" s="15">
        <v>88803.38</v>
      </c>
      <c r="H25" s="15">
        <v>206.17</v>
      </c>
      <c r="I25" s="15">
        <v>3612.18</v>
      </c>
      <c r="J25" s="15">
        <v>56528.49</v>
      </c>
      <c r="K25" s="15">
        <v>60346.84</v>
      </c>
      <c r="L25" s="15">
        <v>0</v>
      </c>
      <c r="M25" s="15">
        <f t="shared" si="0"/>
        <v>60346.84</v>
      </c>
      <c r="N25" s="16">
        <f t="shared" si="1"/>
        <v>0.67955566556137836</v>
      </c>
    </row>
    <row r="26" spans="1:14" x14ac:dyDescent="0.25">
      <c r="A26" s="12">
        <v>18</v>
      </c>
      <c r="B26" s="13" t="s">
        <v>27</v>
      </c>
      <c r="C26" s="14">
        <v>119</v>
      </c>
      <c r="D26" s="15">
        <v>368.21</v>
      </c>
      <c r="E26" s="15">
        <v>1117.0899999999999</v>
      </c>
      <c r="F26" s="15">
        <v>12609.65</v>
      </c>
      <c r="G26" s="15">
        <v>14094.95</v>
      </c>
      <c r="H26" s="15">
        <v>264.54000000000002</v>
      </c>
      <c r="I26" s="15">
        <v>440.51</v>
      </c>
      <c r="J26" s="15">
        <v>4498.07</v>
      </c>
      <c r="K26" s="15">
        <v>5203.12</v>
      </c>
      <c r="L26" s="15">
        <v>2088.56</v>
      </c>
      <c r="M26" s="15">
        <f t="shared" si="0"/>
        <v>7291.68</v>
      </c>
      <c r="N26" s="16">
        <f t="shared" si="1"/>
        <v>0.51732570885317086</v>
      </c>
    </row>
    <row r="27" spans="1:14" x14ac:dyDescent="0.25">
      <c r="A27" s="12">
        <v>19</v>
      </c>
      <c r="B27" s="13" t="s">
        <v>28</v>
      </c>
      <c r="C27" s="14">
        <v>156</v>
      </c>
      <c r="D27" s="15">
        <v>360.6</v>
      </c>
      <c r="E27" s="15">
        <v>843.3</v>
      </c>
      <c r="F27" s="15">
        <v>16078.28</v>
      </c>
      <c r="G27" s="15">
        <v>17282.18</v>
      </c>
      <c r="H27" s="15">
        <v>5357.36</v>
      </c>
      <c r="I27" s="15">
        <v>1251.76</v>
      </c>
      <c r="J27" s="15">
        <v>10940.36</v>
      </c>
      <c r="K27" s="15">
        <v>17549.48</v>
      </c>
      <c r="L27" s="15">
        <v>0</v>
      </c>
      <c r="M27" s="15">
        <f t="shared" si="0"/>
        <v>17549.48</v>
      </c>
      <c r="N27" s="16">
        <f t="shared" si="1"/>
        <v>1.0154667987487689</v>
      </c>
    </row>
    <row r="28" spans="1:14" x14ac:dyDescent="0.25">
      <c r="A28" s="12">
        <v>20</v>
      </c>
      <c r="B28" s="13" t="s">
        <v>29</v>
      </c>
      <c r="C28" s="14">
        <v>16</v>
      </c>
      <c r="D28" s="15">
        <v>0</v>
      </c>
      <c r="E28" s="15">
        <v>145.54</v>
      </c>
      <c r="F28" s="15">
        <v>1085.32</v>
      </c>
      <c r="G28" s="15">
        <v>1230.8599999999999</v>
      </c>
      <c r="H28" s="15">
        <v>0</v>
      </c>
      <c r="I28" s="15">
        <v>49.72</v>
      </c>
      <c r="J28" s="15">
        <v>640.87</v>
      </c>
      <c r="K28" s="15">
        <v>690.59</v>
      </c>
      <c r="L28" s="15">
        <v>0</v>
      </c>
      <c r="M28" s="15">
        <f t="shared" si="0"/>
        <v>690.59</v>
      </c>
      <c r="N28" s="16">
        <f t="shared" si="1"/>
        <v>0.5610629966040005</v>
      </c>
    </row>
    <row r="29" spans="1:14" x14ac:dyDescent="0.25">
      <c r="A29" s="12">
        <v>21</v>
      </c>
      <c r="B29" s="13" t="s">
        <v>30</v>
      </c>
      <c r="C29" s="14">
        <v>10</v>
      </c>
      <c r="D29" s="15">
        <v>0</v>
      </c>
      <c r="E29" s="15">
        <v>0</v>
      </c>
      <c r="F29" s="15">
        <v>818.31</v>
      </c>
      <c r="G29" s="15">
        <v>818.31</v>
      </c>
      <c r="H29" s="15">
        <v>0</v>
      </c>
      <c r="I29" s="15">
        <v>0</v>
      </c>
      <c r="J29" s="15">
        <v>479</v>
      </c>
      <c r="K29" s="15">
        <v>479</v>
      </c>
      <c r="L29" s="15">
        <v>0</v>
      </c>
      <c r="M29" s="15">
        <f t="shared" si="0"/>
        <v>479</v>
      </c>
      <c r="N29" s="16">
        <f t="shared" si="1"/>
        <v>0.58535273918197261</v>
      </c>
    </row>
    <row r="30" spans="1:14" x14ac:dyDescent="0.25">
      <c r="A30" s="12">
        <v>22</v>
      </c>
      <c r="B30" s="13" t="s">
        <v>31</v>
      </c>
      <c r="C30" s="14">
        <v>112</v>
      </c>
      <c r="D30" s="15">
        <v>631.16</v>
      </c>
      <c r="E30" s="15">
        <v>250.06</v>
      </c>
      <c r="F30" s="15">
        <v>16137.89</v>
      </c>
      <c r="G30" s="15">
        <v>17019.11</v>
      </c>
      <c r="H30" s="15">
        <v>639.62</v>
      </c>
      <c r="I30" s="15">
        <v>108.01</v>
      </c>
      <c r="J30" s="15">
        <v>11548.83</v>
      </c>
      <c r="K30" s="15">
        <v>12296.46</v>
      </c>
      <c r="L30" s="15">
        <v>0</v>
      </c>
      <c r="M30" s="15">
        <f t="shared" si="0"/>
        <v>12296.46</v>
      </c>
      <c r="N30" s="16">
        <f t="shared" si="1"/>
        <v>0.7225089913632381</v>
      </c>
    </row>
    <row r="31" spans="1:14" x14ac:dyDescent="0.25">
      <c r="A31" s="12">
        <v>23</v>
      </c>
      <c r="B31" s="13" t="s">
        <v>32</v>
      </c>
      <c r="C31" s="14">
        <v>11</v>
      </c>
      <c r="D31" s="15">
        <v>0</v>
      </c>
      <c r="E31" s="15">
        <v>0</v>
      </c>
      <c r="F31" s="15">
        <v>1105.0899999999999</v>
      </c>
      <c r="G31" s="15">
        <v>1105.0899999999999</v>
      </c>
      <c r="H31" s="15">
        <v>0</v>
      </c>
      <c r="I31" s="15">
        <v>0</v>
      </c>
      <c r="J31" s="15">
        <v>450.98</v>
      </c>
      <c r="K31" s="15">
        <v>450.98</v>
      </c>
      <c r="L31" s="15">
        <v>0</v>
      </c>
      <c r="M31" s="15">
        <f t="shared" si="0"/>
        <v>450.98</v>
      </c>
      <c r="N31" s="16">
        <f t="shared" si="1"/>
        <v>0.40809345845134792</v>
      </c>
    </row>
    <row r="32" spans="1:14" x14ac:dyDescent="0.25">
      <c r="A32" s="12">
        <v>24</v>
      </c>
      <c r="B32" s="13" t="s">
        <v>33</v>
      </c>
      <c r="C32" s="14">
        <v>81</v>
      </c>
      <c r="D32" s="15">
        <v>942.2</v>
      </c>
      <c r="E32" s="15">
        <v>434.51</v>
      </c>
      <c r="F32" s="15">
        <v>12643.66</v>
      </c>
      <c r="G32" s="15">
        <v>14020.37</v>
      </c>
      <c r="H32" s="15">
        <v>359.03</v>
      </c>
      <c r="I32" s="15">
        <v>122.47</v>
      </c>
      <c r="J32" s="15">
        <v>7990.07</v>
      </c>
      <c r="K32" s="15">
        <v>8471.57</v>
      </c>
      <c r="L32" s="15">
        <v>0</v>
      </c>
      <c r="M32" s="15">
        <f t="shared" si="0"/>
        <v>8471.57</v>
      </c>
      <c r="N32" s="16">
        <f t="shared" si="1"/>
        <v>0.6042329838656183</v>
      </c>
    </row>
    <row r="33" spans="1:14" x14ac:dyDescent="0.25">
      <c r="A33" s="12">
        <v>25</v>
      </c>
      <c r="B33" s="13" t="s">
        <v>34</v>
      </c>
      <c r="C33" s="14">
        <v>44</v>
      </c>
      <c r="D33" s="15">
        <v>7.3</v>
      </c>
      <c r="E33" s="15">
        <v>191.06</v>
      </c>
      <c r="F33" s="15">
        <v>1720.4</v>
      </c>
      <c r="G33" s="15">
        <v>1918.76</v>
      </c>
      <c r="H33" s="15">
        <v>15.96</v>
      </c>
      <c r="I33" s="15">
        <v>315.17</v>
      </c>
      <c r="J33" s="15">
        <v>1138.82</v>
      </c>
      <c r="K33" s="15">
        <v>1469.95</v>
      </c>
      <c r="L33" s="15">
        <v>0</v>
      </c>
      <c r="M33" s="15">
        <f t="shared" si="0"/>
        <v>1469.95</v>
      </c>
      <c r="N33" s="16">
        <f t="shared" si="1"/>
        <v>0.76609372719881597</v>
      </c>
    </row>
    <row r="34" spans="1:14" x14ac:dyDescent="0.25">
      <c r="A34" s="12">
        <v>26</v>
      </c>
      <c r="B34" s="13" t="s">
        <v>35</v>
      </c>
      <c r="C34" s="14">
        <v>12</v>
      </c>
      <c r="D34" s="15">
        <v>0</v>
      </c>
      <c r="E34" s="15">
        <v>22.32</v>
      </c>
      <c r="F34" s="15">
        <v>180.03</v>
      </c>
      <c r="G34" s="15">
        <v>202.35</v>
      </c>
      <c r="H34" s="15">
        <v>0</v>
      </c>
      <c r="I34" s="15">
        <v>9.17</v>
      </c>
      <c r="J34" s="15">
        <v>209.95</v>
      </c>
      <c r="K34" s="15">
        <v>219.12</v>
      </c>
      <c r="L34" s="15">
        <v>0</v>
      </c>
      <c r="M34" s="15">
        <f t="shared" si="0"/>
        <v>219.12</v>
      </c>
      <c r="N34" s="16">
        <f t="shared" si="1"/>
        <v>1.082876204595997</v>
      </c>
    </row>
    <row r="35" spans="1:14" ht="16.5" thickBot="1" x14ac:dyDescent="0.3">
      <c r="A35" s="17">
        <v>27</v>
      </c>
      <c r="B35" s="18" t="s">
        <v>36</v>
      </c>
      <c r="C35" s="19">
        <v>24</v>
      </c>
      <c r="D35" s="20">
        <v>16.86</v>
      </c>
      <c r="E35" s="20">
        <v>0</v>
      </c>
      <c r="F35" s="20">
        <v>2902.68</v>
      </c>
      <c r="G35" s="20">
        <v>2919.54</v>
      </c>
      <c r="H35" s="20">
        <v>0.38</v>
      </c>
      <c r="I35" s="20">
        <v>0</v>
      </c>
      <c r="J35" s="20">
        <v>1961.5</v>
      </c>
      <c r="K35" s="20">
        <v>1961.88</v>
      </c>
      <c r="L35" s="20">
        <v>0</v>
      </c>
      <c r="M35" s="20">
        <f t="shared" si="0"/>
        <v>1961.88</v>
      </c>
      <c r="N35" s="21">
        <f t="shared" si="1"/>
        <v>0.67198257259705296</v>
      </c>
    </row>
    <row r="36" spans="1:14" s="26" customFormat="1" ht="16.5" thickBot="1" x14ac:dyDescent="0.3">
      <c r="A36" s="22"/>
      <c r="B36" s="23" t="s">
        <v>37</v>
      </c>
      <c r="C36" s="24">
        <f>SUM(C21:C35)</f>
        <v>2792</v>
      </c>
      <c r="D36" s="24">
        <f t="shared" ref="D36:M36" si="5">SUM(D21:D35)</f>
        <v>10472.780000000001</v>
      </c>
      <c r="E36" s="24">
        <f t="shared" si="5"/>
        <v>29048.560000000001</v>
      </c>
      <c r="F36" s="24">
        <f t="shared" si="5"/>
        <v>326762.5400000001</v>
      </c>
      <c r="G36" s="24">
        <f t="shared" si="5"/>
        <v>366283.87999999995</v>
      </c>
      <c r="H36" s="24">
        <f t="shared" si="5"/>
        <v>19755.55</v>
      </c>
      <c r="I36" s="24">
        <f t="shared" si="5"/>
        <v>29552.069999999996</v>
      </c>
      <c r="J36" s="24">
        <f t="shared" si="5"/>
        <v>264951.09000000003</v>
      </c>
      <c r="K36" s="24">
        <f t="shared" si="5"/>
        <v>314258.71000000002</v>
      </c>
      <c r="L36" s="24">
        <f t="shared" si="5"/>
        <v>2088.56</v>
      </c>
      <c r="M36" s="24">
        <f t="shared" si="5"/>
        <v>316347.27</v>
      </c>
      <c r="N36" s="25">
        <f t="shared" si="1"/>
        <v>0.86366691867520917</v>
      </c>
    </row>
    <row r="37" spans="1:14" s="26" customFormat="1" ht="16.5" thickBot="1" x14ac:dyDescent="0.3">
      <c r="A37" s="22"/>
      <c r="B37" s="23" t="s">
        <v>38</v>
      </c>
      <c r="C37" s="24">
        <f>C20+C36</f>
        <v>13393</v>
      </c>
      <c r="D37" s="24">
        <f t="shared" ref="D37:M37" si="6">D20+D36</f>
        <v>230336.58999999997</v>
      </c>
      <c r="E37" s="24">
        <f t="shared" si="6"/>
        <v>231873.74999999997</v>
      </c>
      <c r="F37" s="24">
        <f t="shared" si="6"/>
        <v>1051409.3999999999</v>
      </c>
      <c r="G37" s="24">
        <f t="shared" si="6"/>
        <v>1513619.74</v>
      </c>
      <c r="H37" s="24">
        <f t="shared" si="6"/>
        <v>117056.07000000002</v>
      </c>
      <c r="I37" s="24">
        <f t="shared" si="6"/>
        <v>119626.31999999999</v>
      </c>
      <c r="J37" s="24">
        <f t="shared" si="6"/>
        <v>564747.24</v>
      </c>
      <c r="K37" s="24">
        <f t="shared" si="6"/>
        <v>801429.63000000012</v>
      </c>
      <c r="L37" s="24">
        <f t="shared" si="6"/>
        <v>64960.45</v>
      </c>
      <c r="M37" s="24">
        <f t="shared" si="6"/>
        <v>866390.08</v>
      </c>
      <c r="N37" s="25">
        <f t="shared" si="1"/>
        <v>0.5723961290303996</v>
      </c>
    </row>
    <row r="38" spans="1:14" x14ac:dyDescent="0.25">
      <c r="A38" s="7">
        <v>28</v>
      </c>
      <c r="B38" s="8" t="s">
        <v>39</v>
      </c>
      <c r="C38" s="9">
        <v>1362</v>
      </c>
      <c r="D38" s="10">
        <v>22864.02</v>
      </c>
      <c r="E38" s="10">
        <v>6850.79</v>
      </c>
      <c r="F38" s="10">
        <v>4873.13</v>
      </c>
      <c r="G38" s="10">
        <v>34587.94</v>
      </c>
      <c r="H38" s="10">
        <v>19258.25</v>
      </c>
      <c r="I38" s="10">
        <v>4534.18</v>
      </c>
      <c r="J38" s="10">
        <v>1274.82</v>
      </c>
      <c r="K38" s="10">
        <v>25067.25</v>
      </c>
      <c r="L38" s="10">
        <v>0</v>
      </c>
      <c r="M38" s="10">
        <f t="shared" si="0"/>
        <v>25067.25</v>
      </c>
      <c r="N38" s="11">
        <f t="shared" si="1"/>
        <v>0.72473960577010366</v>
      </c>
    </row>
    <row r="39" spans="1:14" x14ac:dyDescent="0.25">
      <c r="A39" s="12">
        <v>29</v>
      </c>
      <c r="B39" s="13" t="s">
        <v>66</v>
      </c>
      <c r="C39" s="14">
        <v>2017</v>
      </c>
      <c r="D39" s="15">
        <v>45782.98</v>
      </c>
      <c r="E39" s="15">
        <v>7269.33</v>
      </c>
      <c r="F39" s="15">
        <v>7472.63</v>
      </c>
      <c r="G39" s="15">
        <v>60524.94</v>
      </c>
      <c r="H39" s="15">
        <v>21651.62</v>
      </c>
      <c r="I39" s="15">
        <v>3354.35</v>
      </c>
      <c r="J39" s="15">
        <v>2522.04</v>
      </c>
      <c r="K39" s="15">
        <v>27528.01</v>
      </c>
      <c r="L39" s="15">
        <v>0</v>
      </c>
      <c r="M39" s="15">
        <f t="shared" si="0"/>
        <v>27528.01</v>
      </c>
      <c r="N39" s="16">
        <f t="shared" si="1"/>
        <v>0.45482093827767522</v>
      </c>
    </row>
    <row r="40" spans="1:14" ht="16.5" thickBot="1" x14ac:dyDescent="0.3">
      <c r="A40" s="17">
        <v>30</v>
      </c>
      <c r="B40" s="18" t="s">
        <v>40</v>
      </c>
      <c r="C40" s="19">
        <v>952</v>
      </c>
      <c r="D40" s="20">
        <v>15310.86</v>
      </c>
      <c r="E40" s="20">
        <v>5631.37</v>
      </c>
      <c r="F40" s="20">
        <v>4418.4399999999996</v>
      </c>
      <c r="G40" s="20">
        <v>25360.67</v>
      </c>
      <c r="H40" s="20">
        <v>11664.57</v>
      </c>
      <c r="I40" s="20">
        <v>5834.32</v>
      </c>
      <c r="J40" s="20">
        <v>1113.8900000000001</v>
      </c>
      <c r="K40" s="20">
        <v>18612.78</v>
      </c>
      <c r="L40" s="20">
        <v>0</v>
      </c>
      <c r="M40" s="20">
        <f t="shared" si="0"/>
        <v>18612.78</v>
      </c>
      <c r="N40" s="21">
        <f t="shared" si="1"/>
        <v>0.73392303909951906</v>
      </c>
    </row>
    <row r="41" spans="1:14" s="26" customFormat="1" ht="16.5" thickBot="1" x14ac:dyDescent="0.3">
      <c r="A41" s="22"/>
      <c r="B41" s="23" t="s">
        <v>41</v>
      </c>
      <c r="C41" s="24">
        <f>SUM(C38:C40)</f>
        <v>4331</v>
      </c>
      <c r="D41" s="24">
        <f t="shared" ref="D41:M41" si="7">SUM(D38:D40)</f>
        <v>83957.86</v>
      </c>
      <c r="E41" s="24">
        <f t="shared" si="7"/>
        <v>19751.489999999998</v>
      </c>
      <c r="F41" s="24">
        <f t="shared" si="7"/>
        <v>16764.2</v>
      </c>
      <c r="G41" s="24">
        <f t="shared" si="7"/>
        <v>120473.55</v>
      </c>
      <c r="H41" s="24">
        <f t="shared" si="7"/>
        <v>52574.439999999995</v>
      </c>
      <c r="I41" s="24">
        <f t="shared" si="7"/>
        <v>13722.85</v>
      </c>
      <c r="J41" s="24">
        <f t="shared" si="7"/>
        <v>4910.75</v>
      </c>
      <c r="K41" s="24">
        <f t="shared" si="7"/>
        <v>71208.039999999994</v>
      </c>
      <c r="L41" s="24">
        <f t="shared" si="7"/>
        <v>0</v>
      </c>
      <c r="M41" s="24">
        <f t="shared" si="7"/>
        <v>71208.039999999994</v>
      </c>
      <c r="N41" s="25">
        <f t="shared" si="1"/>
        <v>0.59106783190169121</v>
      </c>
    </row>
    <row r="42" spans="1:14" s="26" customFormat="1" ht="16.5" thickBot="1" x14ac:dyDescent="0.3">
      <c r="A42" s="22"/>
      <c r="B42" s="23" t="s">
        <v>42</v>
      </c>
      <c r="C42" s="24">
        <f>C37+C41</f>
        <v>17724</v>
      </c>
      <c r="D42" s="24">
        <f t="shared" ref="D42:M42" si="8">D37+D41</f>
        <v>314294.44999999995</v>
      </c>
      <c r="E42" s="24">
        <f t="shared" si="8"/>
        <v>251625.23999999996</v>
      </c>
      <c r="F42" s="24">
        <f t="shared" si="8"/>
        <v>1068173.5999999999</v>
      </c>
      <c r="G42" s="24">
        <f t="shared" si="8"/>
        <v>1634093.29</v>
      </c>
      <c r="H42" s="24">
        <f t="shared" si="8"/>
        <v>169630.51</v>
      </c>
      <c r="I42" s="24">
        <f t="shared" si="8"/>
        <v>133349.16999999998</v>
      </c>
      <c r="J42" s="24">
        <f t="shared" si="8"/>
        <v>569657.99</v>
      </c>
      <c r="K42" s="24">
        <f t="shared" si="8"/>
        <v>872637.67000000016</v>
      </c>
      <c r="L42" s="24">
        <f t="shared" si="8"/>
        <v>64960.45</v>
      </c>
      <c r="M42" s="24">
        <f t="shared" si="8"/>
        <v>937598.12</v>
      </c>
      <c r="N42" s="25">
        <f t="shared" si="1"/>
        <v>0.5737727005781903</v>
      </c>
    </row>
    <row r="43" spans="1:14" x14ac:dyDescent="0.25">
      <c r="A43" s="7">
        <v>31</v>
      </c>
      <c r="B43" s="8" t="s">
        <v>43</v>
      </c>
      <c r="C43" s="9">
        <v>1361</v>
      </c>
      <c r="D43" s="10">
        <v>6581.83</v>
      </c>
      <c r="E43" s="10">
        <v>8300.19</v>
      </c>
      <c r="F43" s="10">
        <v>19292.990000000002</v>
      </c>
      <c r="G43" s="10">
        <v>34175.01</v>
      </c>
      <c r="H43" s="10">
        <v>4462.3100000000004</v>
      </c>
      <c r="I43" s="10">
        <v>5593.31</v>
      </c>
      <c r="J43" s="10">
        <v>14707.27</v>
      </c>
      <c r="K43" s="10">
        <v>24762.89</v>
      </c>
      <c r="L43" s="10">
        <v>0</v>
      </c>
      <c r="M43" s="10">
        <f t="shared" si="0"/>
        <v>24762.89</v>
      </c>
      <c r="N43" s="11">
        <f t="shared" si="1"/>
        <v>0.72459057071234212</v>
      </c>
    </row>
    <row r="44" spans="1:14" ht="16.5" thickBot="1" x14ac:dyDescent="0.3">
      <c r="A44" s="17">
        <v>32</v>
      </c>
      <c r="B44" s="18" t="s">
        <v>44</v>
      </c>
      <c r="C44" s="19">
        <v>323</v>
      </c>
      <c r="D44" s="20">
        <v>3.33</v>
      </c>
      <c r="E44" s="20">
        <v>4.32</v>
      </c>
      <c r="F44" s="20">
        <v>2.0299999999999998</v>
      </c>
      <c r="G44" s="20">
        <v>9.68</v>
      </c>
      <c r="H44" s="20">
        <v>1655.19</v>
      </c>
      <c r="I44" s="20">
        <v>648.80999999999995</v>
      </c>
      <c r="J44" s="20">
        <v>205.61</v>
      </c>
      <c r="K44" s="20">
        <v>2509.61</v>
      </c>
      <c r="L44" s="20">
        <v>0</v>
      </c>
      <c r="M44" s="20">
        <f t="shared" si="0"/>
        <v>2509.61</v>
      </c>
      <c r="N44" s="21">
        <f t="shared" si="1"/>
        <v>259.2572314049587</v>
      </c>
    </row>
    <row r="45" spans="1:14" s="26" customFormat="1" ht="16.5" thickBot="1" x14ac:dyDescent="0.3">
      <c r="A45" s="22"/>
      <c r="B45" s="23" t="s">
        <v>45</v>
      </c>
      <c r="C45" s="24">
        <f>SUM(C43:C44)</f>
        <v>1684</v>
      </c>
      <c r="D45" s="24">
        <f t="shared" ref="D45:M45" si="9">SUM(D43:D44)</f>
        <v>6585.16</v>
      </c>
      <c r="E45" s="24">
        <f t="shared" si="9"/>
        <v>8304.51</v>
      </c>
      <c r="F45" s="24">
        <f t="shared" si="9"/>
        <v>19295.02</v>
      </c>
      <c r="G45" s="24">
        <f t="shared" si="9"/>
        <v>34184.69</v>
      </c>
      <c r="H45" s="24">
        <f t="shared" si="9"/>
        <v>6117.5</v>
      </c>
      <c r="I45" s="24">
        <f t="shared" si="9"/>
        <v>6242.1200000000008</v>
      </c>
      <c r="J45" s="24">
        <f t="shared" si="9"/>
        <v>14912.880000000001</v>
      </c>
      <c r="K45" s="24">
        <f t="shared" si="9"/>
        <v>27272.5</v>
      </c>
      <c r="L45" s="24">
        <f t="shared" si="9"/>
        <v>0</v>
      </c>
      <c r="M45" s="24">
        <f t="shared" si="9"/>
        <v>27272.5</v>
      </c>
      <c r="N45" s="25">
        <f t="shared" si="1"/>
        <v>0.79779866367078356</v>
      </c>
    </row>
    <row r="46" spans="1:14" x14ac:dyDescent="0.25">
      <c r="A46" s="7">
        <v>33</v>
      </c>
      <c r="B46" s="8" t="s">
        <v>46</v>
      </c>
      <c r="C46" s="9">
        <v>19</v>
      </c>
      <c r="D46" s="10">
        <v>0</v>
      </c>
      <c r="E46" s="10">
        <v>0</v>
      </c>
      <c r="F46" s="10">
        <v>2328.52</v>
      </c>
      <c r="G46" s="10">
        <v>2328.52</v>
      </c>
      <c r="H46" s="10">
        <v>40.659999999999997</v>
      </c>
      <c r="I46" s="10">
        <v>0</v>
      </c>
      <c r="J46" s="10">
        <v>1488.74</v>
      </c>
      <c r="K46" s="10">
        <v>1529.4</v>
      </c>
      <c r="L46" s="10">
        <v>0</v>
      </c>
      <c r="M46" s="10">
        <f t="shared" si="0"/>
        <v>1529.4</v>
      </c>
      <c r="N46" s="11">
        <f t="shared" si="1"/>
        <v>0.65681205229072548</v>
      </c>
    </row>
    <row r="47" spans="1:14" x14ac:dyDescent="0.25">
      <c r="A47" s="12">
        <v>34</v>
      </c>
      <c r="B47" s="13" t="s">
        <v>47</v>
      </c>
      <c r="C47" s="14">
        <v>15</v>
      </c>
      <c r="D47" s="15">
        <v>0</v>
      </c>
      <c r="E47" s="15">
        <v>0</v>
      </c>
      <c r="F47" s="15">
        <v>566.87</v>
      </c>
      <c r="G47" s="15">
        <v>566.87</v>
      </c>
      <c r="H47" s="15">
        <v>0</v>
      </c>
      <c r="I47" s="15">
        <v>2.04</v>
      </c>
      <c r="J47" s="15">
        <v>284.88</v>
      </c>
      <c r="K47" s="15">
        <v>286.92</v>
      </c>
      <c r="L47" s="15">
        <v>0</v>
      </c>
      <c r="M47" s="15">
        <f t="shared" si="0"/>
        <v>286.92</v>
      </c>
      <c r="N47" s="16">
        <f t="shared" si="1"/>
        <v>0.50614779402684917</v>
      </c>
    </row>
    <row r="48" spans="1:14" x14ac:dyDescent="0.25">
      <c r="A48" s="12">
        <v>35</v>
      </c>
      <c r="B48" s="13" t="s">
        <v>48</v>
      </c>
      <c r="C48" s="14">
        <v>33</v>
      </c>
      <c r="D48" s="15">
        <v>1.29</v>
      </c>
      <c r="E48" s="15">
        <v>14.47</v>
      </c>
      <c r="F48" s="15">
        <v>1352.41</v>
      </c>
      <c r="G48" s="15">
        <v>1368.17</v>
      </c>
      <c r="H48" s="15">
        <v>788.85</v>
      </c>
      <c r="I48" s="15">
        <v>61.05</v>
      </c>
      <c r="J48" s="15">
        <v>499.87</v>
      </c>
      <c r="K48" s="15">
        <v>1349.77</v>
      </c>
      <c r="L48" s="15">
        <v>0</v>
      </c>
      <c r="M48" s="15">
        <f t="shared" si="0"/>
        <v>1349.77</v>
      </c>
      <c r="N48" s="16">
        <f t="shared" si="1"/>
        <v>0.98655137884911959</v>
      </c>
    </row>
    <row r="49" spans="1:14" x14ac:dyDescent="0.25">
      <c r="A49" s="12">
        <v>36</v>
      </c>
      <c r="B49" s="13" t="s">
        <v>49</v>
      </c>
      <c r="C49" s="14">
        <v>52</v>
      </c>
      <c r="D49" s="15">
        <v>40.64</v>
      </c>
      <c r="E49" s="15">
        <v>53.85</v>
      </c>
      <c r="F49" s="15">
        <v>1480.62</v>
      </c>
      <c r="G49" s="15">
        <v>1575.11</v>
      </c>
      <c r="H49" s="15">
        <v>128.86000000000001</v>
      </c>
      <c r="I49" s="15">
        <v>121.44</v>
      </c>
      <c r="J49" s="15">
        <v>1677.89</v>
      </c>
      <c r="K49" s="15">
        <v>1928.19</v>
      </c>
      <c r="L49" s="15">
        <v>0</v>
      </c>
      <c r="M49" s="15">
        <f t="shared" si="0"/>
        <v>1928.19</v>
      </c>
      <c r="N49" s="16">
        <f t="shared" si="1"/>
        <v>1.2241621220105263</v>
      </c>
    </row>
    <row r="50" spans="1:14" x14ac:dyDescent="0.25">
      <c r="A50" s="12">
        <v>37</v>
      </c>
      <c r="B50" s="13" t="s">
        <v>50</v>
      </c>
      <c r="C50" s="14">
        <v>178</v>
      </c>
      <c r="D50" s="15">
        <v>51.38</v>
      </c>
      <c r="E50" s="15">
        <v>88.43</v>
      </c>
      <c r="F50" s="15">
        <v>2654.7</v>
      </c>
      <c r="G50" s="15">
        <v>2794.51</v>
      </c>
      <c r="H50" s="15">
        <v>1403.01</v>
      </c>
      <c r="I50" s="15">
        <v>1178.67</v>
      </c>
      <c r="J50" s="15">
        <v>1518.37</v>
      </c>
      <c r="K50" s="15">
        <v>4100.05</v>
      </c>
      <c r="L50" s="15">
        <v>0</v>
      </c>
      <c r="M50" s="15">
        <f t="shared" si="0"/>
        <v>4100.05</v>
      </c>
      <c r="N50" s="16">
        <f t="shared" si="1"/>
        <v>1.4671802927883599</v>
      </c>
    </row>
    <row r="51" spans="1:14" ht="16.5" thickBot="1" x14ac:dyDescent="0.3">
      <c r="A51" s="17">
        <v>38</v>
      </c>
      <c r="B51" s="18" t="s">
        <v>51</v>
      </c>
      <c r="C51" s="19">
        <v>26</v>
      </c>
      <c r="D51" s="20">
        <v>80.45</v>
      </c>
      <c r="E51" s="20">
        <v>404.08</v>
      </c>
      <c r="F51" s="20">
        <v>1384.01</v>
      </c>
      <c r="G51" s="20">
        <v>1868.54</v>
      </c>
      <c r="H51" s="20">
        <v>31.32</v>
      </c>
      <c r="I51" s="20">
        <v>192.39</v>
      </c>
      <c r="J51" s="20">
        <v>927.12</v>
      </c>
      <c r="K51" s="20">
        <v>1150.83</v>
      </c>
      <c r="L51" s="20">
        <v>0</v>
      </c>
      <c r="M51" s="20">
        <f t="shared" si="0"/>
        <v>1150.83</v>
      </c>
      <c r="N51" s="21">
        <f t="shared" si="1"/>
        <v>0.61589797381913147</v>
      </c>
    </row>
    <row r="52" spans="1:14" s="26" customFormat="1" ht="16.5" thickBot="1" x14ac:dyDescent="0.3">
      <c r="A52" s="22"/>
      <c r="B52" s="23" t="s">
        <v>52</v>
      </c>
      <c r="C52" s="24">
        <f>SUM(C46:C51)</f>
        <v>323</v>
      </c>
      <c r="D52" s="24">
        <f t="shared" ref="D52:M52" si="10">SUM(D46:D51)</f>
        <v>173.76</v>
      </c>
      <c r="E52" s="24">
        <f t="shared" si="10"/>
        <v>560.82999999999993</v>
      </c>
      <c r="F52" s="24">
        <f t="shared" si="10"/>
        <v>9767.1299999999992</v>
      </c>
      <c r="G52" s="24">
        <f t="shared" si="10"/>
        <v>10501.720000000001</v>
      </c>
      <c r="H52" s="24">
        <f t="shared" si="10"/>
        <v>2392.7000000000003</v>
      </c>
      <c r="I52" s="24">
        <f t="shared" si="10"/>
        <v>1555.5900000000001</v>
      </c>
      <c r="J52" s="24">
        <f t="shared" si="10"/>
        <v>6396.87</v>
      </c>
      <c r="K52" s="24">
        <f t="shared" si="10"/>
        <v>10345.160000000002</v>
      </c>
      <c r="L52" s="24">
        <f t="shared" si="10"/>
        <v>0</v>
      </c>
      <c r="M52" s="24">
        <f t="shared" si="10"/>
        <v>10345.160000000002</v>
      </c>
      <c r="N52" s="25">
        <f t="shared" si="1"/>
        <v>0.98509196588749282</v>
      </c>
    </row>
    <row r="53" spans="1:14" x14ac:dyDescent="0.25">
      <c r="A53" s="7">
        <v>39</v>
      </c>
      <c r="B53" s="8" t="s">
        <v>53</v>
      </c>
      <c r="C53" s="9">
        <v>73</v>
      </c>
      <c r="D53" s="10">
        <v>0.32</v>
      </c>
      <c r="E53" s="10">
        <v>298.02999999999997</v>
      </c>
      <c r="F53" s="10">
        <v>949.67</v>
      </c>
      <c r="G53" s="10">
        <v>1248.02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f t="shared" si="0"/>
        <v>0</v>
      </c>
      <c r="N53" s="11">
        <f t="shared" si="1"/>
        <v>0</v>
      </c>
    </row>
    <row r="54" spans="1:14" x14ac:dyDescent="0.25">
      <c r="A54" s="12">
        <v>40</v>
      </c>
      <c r="B54" s="13" t="s">
        <v>54</v>
      </c>
      <c r="C54" s="14">
        <v>29</v>
      </c>
      <c r="D54" s="15">
        <v>0.66</v>
      </c>
      <c r="E54" s="15">
        <v>0.87</v>
      </c>
      <c r="F54" s="15">
        <v>0</v>
      </c>
      <c r="G54" s="15">
        <v>1.53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f t="shared" si="0"/>
        <v>0</v>
      </c>
      <c r="N54" s="16">
        <f t="shared" si="1"/>
        <v>0</v>
      </c>
    </row>
    <row r="55" spans="1:14" ht="16.5" thickBot="1" x14ac:dyDescent="0.3">
      <c r="A55" s="12">
        <v>41</v>
      </c>
      <c r="B55" s="13" t="s">
        <v>55</v>
      </c>
      <c r="C55" s="14">
        <v>0</v>
      </c>
      <c r="D55" s="15">
        <v>0</v>
      </c>
      <c r="E55" s="15">
        <v>1311.96</v>
      </c>
      <c r="F55" s="15">
        <v>0</v>
      </c>
      <c r="G55" s="15">
        <v>1311.96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f t="shared" si="0"/>
        <v>0</v>
      </c>
      <c r="N55" s="16">
        <f t="shared" si="1"/>
        <v>0</v>
      </c>
    </row>
    <row r="56" spans="1:14" s="26" customFormat="1" ht="16.5" thickBot="1" x14ac:dyDescent="0.3">
      <c r="A56" s="22"/>
      <c r="B56" s="23" t="s">
        <v>56</v>
      </c>
      <c r="C56" s="24">
        <f>SUM(C53:C55)</f>
        <v>102</v>
      </c>
      <c r="D56" s="24">
        <f t="shared" ref="D56:M56" si="11">SUM(D53:D55)</f>
        <v>0.98</v>
      </c>
      <c r="E56" s="24">
        <f t="shared" si="11"/>
        <v>1610.8600000000001</v>
      </c>
      <c r="F56" s="24">
        <f t="shared" si="11"/>
        <v>949.67</v>
      </c>
      <c r="G56" s="24">
        <f t="shared" si="11"/>
        <v>2561.5100000000002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5">
        <f t="shared" si="1"/>
        <v>0</v>
      </c>
    </row>
    <row r="57" spans="1:14" s="26" customFormat="1" ht="16.5" thickBot="1" x14ac:dyDescent="0.3">
      <c r="A57" s="28"/>
      <c r="B57" s="29" t="s">
        <v>62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9956.93</v>
      </c>
      <c r="L57" s="31">
        <v>0</v>
      </c>
      <c r="M57" s="31">
        <f t="shared" si="0"/>
        <v>9956.93</v>
      </c>
      <c r="N57" s="32"/>
    </row>
    <row r="58" spans="1:14" s="26" customFormat="1" ht="16.5" thickBot="1" x14ac:dyDescent="0.3">
      <c r="A58" s="22"/>
      <c r="B58" s="23" t="s">
        <v>57</v>
      </c>
      <c r="C58" s="24">
        <f>C42+C45+C52+C56+C57</f>
        <v>19833</v>
      </c>
      <c r="D58" s="24">
        <f t="shared" ref="D58:M58" si="12">D42+D45+D52+D56+D57</f>
        <v>321054.34999999992</v>
      </c>
      <c r="E58" s="24">
        <f t="shared" si="12"/>
        <v>262101.43999999994</v>
      </c>
      <c r="F58" s="24">
        <f t="shared" si="12"/>
        <v>1098185.4199999997</v>
      </c>
      <c r="G58" s="24">
        <f t="shared" si="12"/>
        <v>1681341.21</v>
      </c>
      <c r="H58" s="24">
        <f t="shared" si="12"/>
        <v>178140.71000000002</v>
      </c>
      <c r="I58" s="24">
        <f t="shared" si="12"/>
        <v>141146.87999999998</v>
      </c>
      <c r="J58" s="24">
        <f t="shared" si="12"/>
        <v>590967.74</v>
      </c>
      <c r="K58" s="24">
        <f t="shared" si="12"/>
        <v>920212.26000000024</v>
      </c>
      <c r="L58" s="24">
        <f t="shared" si="12"/>
        <v>64960.45</v>
      </c>
      <c r="M58" s="24">
        <f t="shared" si="12"/>
        <v>985172.71000000008</v>
      </c>
      <c r="N58" s="25">
        <f t="shared" si="1"/>
        <v>0.58594454483156344</v>
      </c>
    </row>
    <row r="59" spans="1:14" x14ac:dyDescent="0.25">
      <c r="G59" s="34"/>
      <c r="H59" s="34"/>
      <c r="I59" s="34"/>
      <c r="J59" s="34"/>
      <c r="K59" s="34"/>
      <c r="L59" s="34"/>
      <c r="M59" s="34"/>
      <c r="N59" s="35"/>
    </row>
  </sheetData>
  <mergeCells count="4">
    <mergeCell ref="A3:N3"/>
    <mergeCell ref="A1:N1"/>
    <mergeCell ref="A2:N2"/>
    <mergeCell ref="A4:N4"/>
  </mergeCells>
  <printOptions horizontalCentered="1" verticalCentered="1"/>
  <pageMargins left="0.55118110236220474" right="0.31496062992125984" top="0.11811023622047245" bottom="0.11811023622047245" header="0" footer="0"/>
  <pageSetup paperSize="9" scale="86" orientation="portrait" r:id="rId1"/>
  <headerFooter alignWithMargins="0">
    <oddFooter>&amp;L&amp;"Arial"&amp;12&amp;F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CDRatio</vt:lpstr>
    </vt:vector>
  </TitlesOfParts>
  <Company>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ABC</cp:lastModifiedBy>
  <cp:lastPrinted>2024-01-31T10:23:16Z</cp:lastPrinted>
  <dcterms:created xsi:type="dcterms:W3CDTF">2013-06-28T06:52:05Z</dcterms:created>
  <dcterms:modified xsi:type="dcterms:W3CDTF">2024-02-03T11:59:15Z</dcterms:modified>
</cp:coreProperties>
</file>